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24675" windowHeight="11790"/>
  </bookViews>
  <sheets>
    <sheet name="Calculator" sheetId="1" r:id="rId1"/>
  </sheets>
  <calcPr calcId="125725"/>
</workbook>
</file>

<file path=xl/calcChain.xml><?xml version="1.0" encoding="utf-8"?>
<calcChain xmlns="http://schemas.openxmlformats.org/spreadsheetml/2006/main">
  <c r="B12" i="1"/>
  <c r="B9"/>
  <c r="B18" s="1"/>
  <c r="B8"/>
  <c r="B11" s="1"/>
  <c r="B13" s="1"/>
  <c r="B17" s="1"/>
  <c r="D5"/>
  <c r="B16" s="1"/>
  <c r="B3"/>
</calcChain>
</file>

<file path=xl/sharedStrings.xml><?xml version="1.0" encoding="utf-8"?>
<sst xmlns="http://schemas.openxmlformats.org/spreadsheetml/2006/main" count="15" uniqueCount="14">
  <si>
    <t>Budgeted Direct Costs</t>
  </si>
  <si>
    <t>Budgeted F&amp;A Costs</t>
  </si>
  <si>
    <t>Total Budget</t>
  </si>
  <si>
    <t>Actual Direct Expenditures</t>
  </si>
  <si>
    <t>Equals 60% of budgeted direct costs</t>
  </si>
  <si>
    <t>Actual F&amp;A Charges</t>
  </si>
  <si>
    <t>Residual Direct Funds</t>
  </si>
  <si>
    <t>Residual F&amp;A Funds</t>
  </si>
  <si>
    <t>40% of Budgeted Direct Costs</t>
  </si>
  <si>
    <t>Penalty</t>
  </si>
  <si>
    <t>Closeout Transaction</t>
  </si>
  <si>
    <t>Department Chair transfer</t>
  </si>
  <si>
    <t>VP of Research transfer</t>
  </si>
  <si>
    <t>F&amp;A Adjustment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</si>
</sst>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0" fillId="2" borderId="0" xfId="0" applyFill="1"/>
    <xf numFmtId="43" fontId="2" fillId="0" borderId="0" xfId="1" applyFont="1" applyProtection="1">
      <protection locked="0"/>
    </xf>
    <xf numFmtId="43" fontId="2" fillId="0" borderId="1" xfId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B5" sqref="B5"/>
    </sheetView>
  </sheetViews>
  <sheetFormatPr defaultRowHeight="15"/>
  <cols>
    <col min="1" max="1" width="26.5703125" customWidth="1"/>
    <col min="2" max="2" width="12.7109375" style="1" customWidth="1"/>
    <col min="4" max="4" width="12.7109375" style="1" customWidth="1"/>
  </cols>
  <sheetData>
    <row r="1" spans="1:5">
      <c r="A1" t="s">
        <v>0</v>
      </c>
      <c r="B1" s="3">
        <v>300000</v>
      </c>
    </row>
    <row r="2" spans="1:5">
      <c r="A2" t="s">
        <v>1</v>
      </c>
      <c r="B2" s="4">
        <v>20000</v>
      </c>
    </row>
    <row r="3" spans="1:5">
      <c r="A3" t="s">
        <v>2</v>
      </c>
      <c r="B3" s="1">
        <f>B1+B2</f>
        <v>320000</v>
      </c>
    </row>
    <row r="5" spans="1:5">
      <c r="A5" t="s">
        <v>3</v>
      </c>
      <c r="B5" s="3">
        <v>300000</v>
      </c>
      <c r="D5" s="1">
        <f>B1*0.6</f>
        <v>180000</v>
      </c>
      <c r="E5" t="s">
        <v>4</v>
      </c>
    </row>
    <row r="6" spans="1:5">
      <c r="A6" t="s">
        <v>5</v>
      </c>
      <c r="B6" s="3">
        <v>20000</v>
      </c>
    </row>
    <row r="8" spans="1:5">
      <c r="A8" t="s">
        <v>6</v>
      </c>
      <c r="B8" s="1">
        <f>B1-B5</f>
        <v>0</v>
      </c>
    </row>
    <row r="9" spans="1:5">
      <c r="A9" t="s">
        <v>7</v>
      </c>
      <c r="B9" s="1">
        <f>B2-B6</f>
        <v>0</v>
      </c>
    </row>
    <row r="11" spans="1:5">
      <c r="A11" t="s">
        <v>6</v>
      </c>
      <c r="B11" s="1">
        <f>B8</f>
        <v>0</v>
      </c>
    </row>
    <row r="12" spans="1:5">
      <c r="A12" t="s">
        <v>8</v>
      </c>
      <c r="B12" s="1">
        <f>B1*0.4</f>
        <v>120000</v>
      </c>
    </row>
    <row r="13" spans="1:5">
      <c r="A13" t="s">
        <v>9</v>
      </c>
      <c r="B13" s="1">
        <f>IF(B11-B12&lt;=0.02,0,B11-B12)</f>
        <v>0</v>
      </c>
    </row>
    <row r="15" spans="1:5">
      <c r="A15" s="2" t="s">
        <v>10</v>
      </c>
    </row>
    <row r="16" spans="1:5">
      <c r="A16" t="s">
        <v>11</v>
      </c>
      <c r="B16" s="1">
        <f>IF(B5&gt;D5,B11,(B12+(B13*0.5)))</f>
        <v>0</v>
      </c>
    </row>
    <row r="17" spans="1:2">
      <c r="A17" t="s">
        <v>12</v>
      </c>
      <c r="B17" s="1">
        <f>B13*0.5</f>
        <v>0</v>
      </c>
    </row>
    <row r="18" spans="1:2">
      <c r="A18" t="s">
        <v>13</v>
      </c>
      <c r="B18" s="1">
        <f>B9</f>
        <v>0</v>
      </c>
    </row>
  </sheetData>
  <sheetProtection password="83FD" sheet="1" objects="1" scenarios="1"/>
  <protectedRanges>
    <protectedRange password="DBED" sqref="B1:B2" name="Range1" securityDescriptor="O:WDG:WDD:(A;;CC;;;S-1-5-21-598231604-1040596609-1897138802-135860)(A;;CC;;;S-1-5-21-598231604-1040596609-1897138802-136002)(A;;CC;;;S-1-5-21-598231604-1040596609-1897138802-100085)(A;;CC;;;S-1-5-21-598231604-1040596609-1897138802-103085)(A;;CC;;;S-1-5-21-598231604-1040596609-1897138802-117912)(A;;CC;;;S-1-5-21-598231604-1040596609-1897138802-53338)(A;;CC;;;S-1-5-21-598231604-1040596609-1897138802-94541)(A;;CC;;;S-1-5-21-598231604-1040596609-1897138802-98239)"/>
    <protectedRange password="DC93" sqref="B5:B6" name="Range2" securityDescriptor="O:WDG:WDD:(A;;CC;;;S-1-5-21-598231604-1040596609-1897138802-135860)(A;;CC;;;S-1-5-21-598231604-1040596609-1897138802-136002)(A;;CC;;;S-1-5-21-598231604-1040596609-1897138802-100085)(A;;CC;;;S-1-5-21-598231604-1040596609-1897138802-103085)(A;;CC;;;S-1-5-21-598231604-1040596609-1897138802-117912)(A;;CC;;;S-1-5-21-598231604-1040596609-1897138802-53338)(A;;CC;;;S-1-5-21-598231604-1040596609-1897138802-94541)(A;;CC;;;S-1-5-21-598231604-1040596609-1897138802-98239)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OUHSC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Franklin, Tamara R.  (HSC)</dc:creator>
  <cp:lastModifiedBy>mborchar</cp:lastModifiedBy>
  <dcterms:created xsi:type="dcterms:W3CDTF">2012-01-25T16:28:33Z</dcterms:created>
  <dcterms:modified xsi:type="dcterms:W3CDTF">2012-01-25T20:14:31Z</dcterms:modified>
</cp:coreProperties>
</file>